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I:\Папка Аня\ОО\Круглый стол 29.10.19\"/>
    </mc:Choice>
  </mc:AlternateContent>
  <xr:revisionPtr revIDLastSave="0" documentId="13_ncr:1_{C4A06834-D035-48B9-8D3E-1A4F1C03FB6D}" xr6:coauthVersionLast="43" xr6:coauthVersionMax="43" xr10:uidLastSave="{00000000-0000-0000-0000-000000000000}"/>
  <bookViews>
    <workbookView showSheetTabs="0" xWindow="-120" yWindow="-120" windowWidth="29040" windowHeight="15840" tabRatio="0" xr2:uid="{00000000-000D-0000-FFFF-FFFF00000000}"/>
  </bookViews>
  <sheets>
    <sheet name="Sheet1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H14" i="1" s="1"/>
  <c r="H15" i="1" s="1"/>
  <c r="C17" i="1" s="1"/>
  <c r="D17" i="1" s="1"/>
  <c r="F15" i="1" l="1"/>
  <c r="I14" i="1" l="1"/>
  <c r="I15" i="1" s="1"/>
  <c r="C18" i="1" s="1"/>
  <c r="D18" i="1" s="1"/>
</calcChain>
</file>

<file path=xl/sharedStrings.xml><?xml version="1.0" encoding="utf-8"?>
<sst xmlns="http://schemas.openxmlformats.org/spreadsheetml/2006/main" count="27" uniqueCount="26">
  <si>
    <t xml:space="preserve"> </t>
  </si>
  <si>
    <t>№</t>
  </si>
  <si>
    <t>Наименование
товара</t>
  </si>
  <si>
    <t>Ставка 
НДС, %</t>
  </si>
  <si>
    <t>Итого:</t>
  </si>
  <si>
    <t>ОО "Белорусское общество профессиональных бухгалтеров"</t>
  </si>
  <si>
    <t xml:space="preserve">Юр.адрес: 220035, г. Минск, ул. Тимирязева, д.67, оф. 226;
Почтовый адрес: 220100, г. Минск, ул. Сурганова, д. 61, оф. 409
</t>
  </si>
  <si>
    <t xml:space="preserve">Плательщик: </t>
  </si>
  <si>
    <t>Реквизиты плательщика</t>
  </si>
  <si>
    <t>Председатель</t>
  </si>
  <si>
    <t xml:space="preserve">Сумма НДС: </t>
  </si>
  <si>
    <t>Всего к оплате  на сумму с НДС:</t>
  </si>
  <si>
    <t>Кол-во участников</t>
  </si>
  <si>
    <t>Сумма, бел.
руб</t>
  </si>
  <si>
    <t>Цена, бел.
руб</t>
  </si>
  <si>
    <t>Сумма НДС, бел.
руб</t>
  </si>
  <si>
    <t xml:space="preserve">Всего с НДС, бел.
руб </t>
  </si>
  <si>
    <t>В.А. Неизвестная</t>
  </si>
  <si>
    <t>Должность руководителя</t>
  </si>
  <si>
    <t>На основании чего действует</t>
  </si>
  <si>
    <t>Р/сч: BY82 ALFA 3015 2343 1500 5027 0000 в ЗАО «Альфа-Банк», г. Минск, ул. Сурганова, 43-47; SWIFT: ALFABY2X     УНП: 805004031</t>
  </si>
  <si>
    <t xml:space="preserve">к ДОГОВОРУ присоединения на оказание услуг по проведению лекции (круглого стола) от 04.09.2018г.
</t>
  </si>
  <si>
    <t>Услуга по проведению лекции (круглого стола) 29.10.2019г.</t>
  </si>
  <si>
    <t>СЧЕТ № б/н от 12.09.2019г.</t>
  </si>
  <si>
    <t xml:space="preserve">* желтым цветом выделены поля для заполнения. На основании этого счета будут выставлены акты. </t>
  </si>
  <si>
    <t>Просьба заполнить данные и отправить счет на почту info@bspa.by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</si>
</sst>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2"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0" xfId="0" applyFont="1" applyAlignment="1" applyProtection="1"/>
    <xf numFmtId="0" fontId="2" fillId="0" borderId="0" xfId="0" applyFont="1" applyAlignme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0" fillId="0" borderId="1" xfId="0" applyNumberFormat="1" applyFont="1" applyBorder="1" applyAlignment="1" applyProtection="1">
      <alignment horizontal="right"/>
    </xf>
    <xf numFmtId="0" fontId="0" fillId="0" borderId="3" xfId="0" applyFont="1" applyBorder="1" applyAlignment="1" applyProtection="1">
      <alignment wrapText="1"/>
    </xf>
    <xf numFmtId="4" fontId="0" fillId="0" borderId="3" xfId="0" applyNumberFormat="1" applyFont="1" applyBorder="1" applyAlignment="1" applyProtection="1">
      <alignment horizontal="right"/>
    </xf>
    <xf numFmtId="4" fontId="0" fillId="0" borderId="4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right"/>
    </xf>
    <xf numFmtId="4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0" fontId="5" fillId="0" borderId="0" xfId="0" quotePrefix="1" applyFont="1" applyAlignme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wrapText="1"/>
    </xf>
    <xf numFmtId="4" fontId="2" fillId="0" borderId="0" xfId="0" applyNumberFormat="1" applyFont="1" applyAlignment="1" applyProtection="1">
      <alignment horizontal="center" wrapText="1"/>
    </xf>
    <xf numFmtId="0" fontId="0" fillId="0" borderId="0" xfId="0" applyFont="1" applyBorder="1" applyAlignment="1" applyProtection="1"/>
    <xf numFmtId="0" fontId="1" fillId="0" borderId="0" xfId="0" applyFont="1" applyBorder="1" applyAlignment="1" applyProtection="1"/>
    <xf numFmtId="0" fontId="0" fillId="0" borderId="0" xfId="0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18</xdr:row>
      <xdr:rowOff>188551</xdr:rowOff>
    </xdr:from>
    <xdr:to>
      <xdr:col>2</xdr:col>
      <xdr:colOff>571499</xdr:colOff>
      <xdr:row>21</xdr:row>
      <xdr:rowOff>138109</xdr:rowOff>
    </xdr:to>
    <xdr:pic>
      <xdr:nvPicPr>
        <xdr:cNvPr id="2" name="Рисунок 2" descr="подпись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" y="3992598"/>
          <a:ext cx="1065609" cy="842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="149" zoomScaleNormal="149" workbookViewId="0">
      <selection activeCell="D28" sqref="D28"/>
    </sheetView>
  </sheetViews>
  <sheetFormatPr defaultRowHeight="11.25" x14ac:dyDescent="0.2"/>
  <cols>
    <col min="1" max="1" width="4.33203125" style="30" customWidth="1"/>
    <col min="2" max="2" width="28" style="30" customWidth="1"/>
    <col min="3" max="3" width="12.83203125" style="30" customWidth="1"/>
    <col min="4" max="4" width="8.6640625" style="30" customWidth="1"/>
    <col min="5" max="5" width="11.1640625" style="30" customWidth="1"/>
    <col min="6" max="6" width="10.6640625" style="30" customWidth="1"/>
    <col min="7" max="7" width="8" style="30" customWidth="1"/>
    <col min="8" max="8" width="9.33203125" style="30" customWidth="1"/>
    <col min="9" max="9" width="12.83203125" style="30" customWidth="1"/>
    <col min="10" max="256" width="10.33203125" style="30" customWidth="1"/>
    <col min="257" max="16384" width="9.33203125" style="30"/>
  </cols>
  <sheetData>
    <row r="1" spans="1:9" s="1" customFormat="1" ht="20.25" customHeight="1" x14ac:dyDescent="0.2">
      <c r="A1" s="49" t="s">
        <v>5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29.25" customHeight="1" x14ac:dyDescent="0.2">
      <c r="A2" s="50" t="s">
        <v>20</v>
      </c>
      <c r="B2" s="50"/>
      <c r="C2" s="50"/>
      <c r="D2" s="50"/>
      <c r="E2" s="50"/>
      <c r="F2" s="50"/>
      <c r="G2" s="50"/>
      <c r="H2" s="50"/>
      <c r="I2" s="50"/>
    </row>
    <row r="3" spans="1:9" s="2" customFormat="1" ht="35.25" customHeight="1" x14ac:dyDescent="0.2">
      <c r="A3" s="50" t="s">
        <v>6</v>
      </c>
      <c r="B3" s="50"/>
      <c r="C3" s="50"/>
      <c r="D3" s="50"/>
      <c r="E3" s="50"/>
      <c r="F3" s="50"/>
      <c r="G3" s="50"/>
      <c r="H3" s="50"/>
      <c r="I3" s="50"/>
    </row>
    <row r="4" spans="1:9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2" x14ac:dyDescent="0.2">
      <c r="A5" s="38" t="s">
        <v>23</v>
      </c>
      <c r="B5" s="38"/>
      <c r="C5" s="38"/>
      <c r="D5" s="38"/>
      <c r="E5" s="38"/>
      <c r="F5" s="38"/>
      <c r="G5" s="38"/>
      <c r="H5" s="38"/>
      <c r="I5" s="38"/>
    </row>
    <row r="6" spans="1:9" s="1" customFormat="1" ht="24" customHeight="1" x14ac:dyDescent="0.2">
      <c r="A6" s="40" t="s">
        <v>21</v>
      </c>
      <c r="B6" s="40"/>
      <c r="C6" s="40"/>
      <c r="D6" s="40"/>
      <c r="E6" s="40"/>
      <c r="F6" s="40"/>
      <c r="G6" s="40"/>
      <c r="H6" s="40"/>
      <c r="I6" s="40"/>
    </row>
    <row r="7" spans="1:9" x14ac:dyDescent="0.2">
      <c r="A7" s="3"/>
      <c r="B7" s="3"/>
      <c r="C7" s="3"/>
      <c r="D7" s="3"/>
      <c r="E7" s="3"/>
      <c r="F7" s="3"/>
      <c r="G7" s="3"/>
      <c r="H7" s="3"/>
      <c r="I7" s="3"/>
    </row>
    <row r="8" spans="1:9" s="32" customFormat="1" x14ac:dyDescent="0.2">
      <c r="A8" s="35" t="s">
        <v>7</v>
      </c>
      <c r="B8" s="35"/>
      <c r="C8" s="35"/>
      <c r="D8" s="35"/>
      <c r="E8" s="35"/>
      <c r="F8" s="35"/>
      <c r="G8" s="35"/>
      <c r="H8" s="35"/>
      <c r="I8" s="35"/>
    </row>
    <row r="9" spans="1:9" s="32" customFormat="1" ht="41.25" customHeight="1" x14ac:dyDescent="0.2">
      <c r="B9" s="36" t="s">
        <v>8</v>
      </c>
      <c r="C9" s="36"/>
      <c r="D9" s="36"/>
      <c r="E9" s="36"/>
      <c r="F9" s="36"/>
      <c r="G9" s="36"/>
      <c r="H9" s="36"/>
      <c r="I9" s="36"/>
    </row>
    <row r="10" spans="1:9" s="32" customFormat="1" ht="15.75" customHeight="1" x14ac:dyDescent="0.2">
      <c r="B10" s="46" t="s">
        <v>18</v>
      </c>
      <c r="C10" s="46"/>
      <c r="D10" s="34"/>
      <c r="E10" s="34"/>
      <c r="F10" s="34"/>
      <c r="G10" s="34"/>
      <c r="H10" s="34"/>
      <c r="I10" s="34"/>
    </row>
    <row r="11" spans="1:9" s="32" customFormat="1" ht="15.75" customHeight="1" x14ac:dyDescent="0.2">
      <c r="B11" s="46" t="s">
        <v>19</v>
      </c>
      <c r="C11" s="46"/>
      <c r="D11" s="34"/>
      <c r="E11" s="34"/>
      <c r="F11" s="34"/>
      <c r="G11" s="34"/>
      <c r="H11" s="34"/>
      <c r="I11" s="34"/>
    </row>
    <row r="12" spans="1:9" x14ac:dyDescent="0.2">
      <c r="A12" s="31"/>
      <c r="B12" s="31"/>
      <c r="C12" s="31"/>
      <c r="D12" s="31"/>
      <c r="E12" s="31"/>
      <c r="F12" s="31"/>
      <c r="G12" s="31"/>
      <c r="H12" s="31"/>
      <c r="I12" s="31"/>
    </row>
    <row r="13" spans="1:9" s="33" customFormat="1" ht="45" x14ac:dyDescent="0.2">
      <c r="A13" s="5" t="s">
        <v>1</v>
      </c>
      <c r="B13" s="6" t="s">
        <v>2</v>
      </c>
      <c r="C13" s="44" t="s">
        <v>12</v>
      </c>
      <c r="D13" s="45"/>
      <c r="E13" s="6" t="s">
        <v>14</v>
      </c>
      <c r="F13" s="7" t="s">
        <v>13</v>
      </c>
      <c r="G13" s="7" t="s">
        <v>3</v>
      </c>
      <c r="H13" s="7" t="s">
        <v>15</v>
      </c>
      <c r="I13" s="7" t="s">
        <v>16</v>
      </c>
    </row>
    <row r="14" spans="1:9" ht="22.5" x14ac:dyDescent="0.2">
      <c r="A14" s="8">
        <v>1</v>
      </c>
      <c r="B14" s="9" t="s">
        <v>22</v>
      </c>
      <c r="C14" s="47">
        <v>1</v>
      </c>
      <c r="D14" s="48"/>
      <c r="E14" s="10">
        <v>45</v>
      </c>
      <c r="F14" s="11">
        <f>C14*E14</f>
        <v>45</v>
      </c>
      <c r="G14" s="12">
        <v>20</v>
      </c>
      <c r="H14" s="13">
        <f>F14*G14%</f>
        <v>9</v>
      </c>
      <c r="I14" s="14">
        <f>C14*E14+18:18+H14</f>
        <v>54</v>
      </c>
    </row>
    <row r="15" spans="1:9" ht="14.25" customHeight="1" x14ac:dyDescent="0.2">
      <c r="A15" s="15"/>
      <c r="B15" s="16"/>
      <c r="C15" s="16"/>
      <c r="D15" s="17"/>
      <c r="E15" s="18" t="s">
        <v>4</v>
      </c>
      <c r="F15" s="19">
        <f>F14</f>
        <v>45</v>
      </c>
      <c r="G15" s="4"/>
      <c r="H15" s="13">
        <f>H14</f>
        <v>9</v>
      </c>
      <c r="I15" s="14">
        <f>I14</f>
        <v>54</v>
      </c>
    </row>
    <row r="16" spans="1:9" ht="8.25" customHeight="1" x14ac:dyDescent="0.2">
      <c r="A16" s="15"/>
      <c r="B16" s="16"/>
      <c r="C16" s="16"/>
      <c r="D16" s="17"/>
      <c r="E16" s="18"/>
      <c r="F16" s="20"/>
      <c r="G16" s="4"/>
      <c r="H16" s="21"/>
      <c r="I16" s="22"/>
    </row>
    <row r="17" spans="1:9" ht="22.5" customHeight="1" x14ac:dyDescent="0.2">
      <c r="A17" s="39" t="s">
        <v>10</v>
      </c>
      <c r="B17" s="39"/>
      <c r="C17" s="23">
        <f>H15</f>
        <v>9</v>
      </c>
      <c r="D17" s="24" t="str">
        <f>SUBSTITUTE(PROPER(INDEX(n_4,MID(TEXT(C17,n0),1,1)+1)&amp;INDEX(n0x,MID(TEXT(C17,n0),2,1)+1,MID(TEXT(C17,n0),3,1)+1)&amp;IF(-MID(TEXT(C17,n0),1,3),"миллиард"&amp;VLOOKUP(MID(TEXT(C17,n0),3,1)*AND(MID(TEXT(C17,n0),2,1)-1),мил,2),"")&amp;INDEX(n_4,MID(TEXT(C17,n0),4,1)+1)&amp;INDEX(n0x,MID(TEXT(C17,n0),5,1)+1,MID(TEXT(C17,n0),6,1)+1)&amp;IF(-MID(TEXT(C17,n0),4,3),"миллион"&amp;VLOOKUP(MID(TEXT(C17,n0),6,1)*AND(MID(TEXT(C17,n0),5,1)-1),мил,2),"")&amp;INDEX(n_4,MID(TEXT(C17,n0),7,1)+1)&amp;INDEX(n1x,MID(TEXT(C17,n0),8,1)+1,MID(TEXT(C17,n0),9,1)+1)&amp;IF(-MID(TEXT(C17,n0),7,3),VLOOKUP(MID(TEXT(C17,n0),9,1)*AND(MID(TEXT(C17,n0),8,1)-1),тыс,2),"")&amp;INDEX(n_4,MID(TEXT(C17,n0),10,1)+1)&amp;INDEX(n0x,MID(TEXT(C17,n0),11,1)+1,MID(TEXT(C17,n0),12,1)+1)),"z"," ")&amp;IF(TRUNC(TEXT(C17,n0)),"","Ноль ")&amp;"рубл"&amp;VLOOKUP(MOD(MAX(MOD(MID(TEXT(C17,n0),11,2)-11,100),9),10),{0,"ь ";1,"я ";4,"ей "},2)&amp;RIGHT(TEXT(C17,n0),2)&amp;" копе"&amp;VLOOKUP(MOD(MAX(MOD(RIGHT(TEXT(C17,n0),2)-11,100),9),10),{0,"йка";1,"йки";4,"ек"},2)</f>
        <v>Девять рублей 00 копеек</v>
      </c>
      <c r="E17" s="25"/>
      <c r="F17" s="25"/>
      <c r="G17" s="26"/>
      <c r="H17" s="26"/>
      <c r="I17" s="26"/>
    </row>
    <row r="18" spans="1:9" ht="24.75" customHeight="1" x14ac:dyDescent="0.2">
      <c r="A18" s="39" t="s">
        <v>11</v>
      </c>
      <c r="B18" s="39"/>
      <c r="C18" s="27">
        <f>I15</f>
        <v>54</v>
      </c>
      <c r="D18" s="24" t="str">
        <f>SUBSTITUTE(PROPER(INDEX(n_4,MID(TEXT(C18,n0),1,1)+1)&amp;INDEX(n0x,MID(TEXT(C18,n0),2,1)+1,MID(TEXT(C18,n0),3,1)+1)&amp;IF(-MID(TEXT(C18,n0),1,3),"миллиард"&amp;VLOOKUP(MID(TEXT(C18,n0),3,1)*AND(MID(TEXT(C18,n0),2,1)-1),мил,2),"")&amp;INDEX(n_4,MID(TEXT(C18,n0),4,1)+1)&amp;INDEX(n0x,MID(TEXT(C18,n0),5,1)+1,MID(TEXT(C18,n0),6,1)+1)&amp;IF(-MID(TEXT(C18,n0),4,3),"миллион"&amp;VLOOKUP(MID(TEXT(C18,n0),6,1)*AND(MID(TEXT(C18,n0),5,1)-1),мил,2),"")&amp;INDEX(n_4,MID(TEXT(C18,n0),7,1)+1)&amp;INDEX(n1x,MID(TEXT(C18,n0),8,1)+1,MID(TEXT(C18,n0),9,1)+1)&amp;IF(-MID(TEXT(C18,n0),7,3),VLOOKUP(MID(TEXT(C18,n0),9,1)*AND(MID(TEXT(C18,n0),8,1)-1),тыс,2),"")&amp;INDEX(n_4,MID(TEXT(C18,n0),10,1)+1)&amp;INDEX(n0x,MID(TEXT(C18,n0),11,1)+1,MID(TEXT(C18,n0),12,1)+1)),"z"," ")&amp;IF(TRUNC(TEXT(C18,n0)),"","Ноль ")&amp;"рубл"&amp;VLOOKUP(MOD(MAX(MOD(MID(TEXT(C18,n0),11,2)-11,100),9),10),{0,"ь ";1,"я ";4,"ей "},2)&amp;RIGHT(TEXT(C18,n0),2)&amp;" копе"&amp;VLOOKUP(MOD(MAX(MOD(RIGHT(TEXT(C18,n0),2)-11,100),9),10),{0,"йка";1,"йки";4,"ек"},2)</f>
        <v>Пятьдесят четыре рубля 00 копеек</v>
      </c>
      <c r="E18" s="25"/>
      <c r="F18" s="25"/>
      <c r="G18" s="26"/>
      <c r="H18" s="26"/>
      <c r="I18" s="26"/>
    </row>
    <row r="19" spans="1:9" ht="48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41" t="s">
        <v>9</v>
      </c>
      <c r="B20" s="41"/>
      <c r="C20" s="28"/>
      <c r="D20" s="28" t="s">
        <v>17</v>
      </c>
      <c r="E20" s="3"/>
      <c r="F20" s="42"/>
      <c r="G20" s="42"/>
      <c r="H20" s="42"/>
      <c r="I20" s="42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ht="12.75" x14ac:dyDescent="0.2">
      <c r="A22" s="43" t="s">
        <v>0</v>
      </c>
      <c r="B22" s="43"/>
      <c r="C22" s="29"/>
      <c r="D22" s="29"/>
      <c r="E22" s="1"/>
      <c r="F22" s="43"/>
      <c r="G22" s="43"/>
      <c r="H22" s="43"/>
      <c r="I22" s="43"/>
    </row>
    <row r="23" spans="1:9" ht="12.75" x14ac:dyDescent="0.2">
      <c r="A23" s="37" t="s">
        <v>0</v>
      </c>
      <c r="B23" s="37"/>
    </row>
    <row r="24" spans="1:9" x14ac:dyDescent="0.2">
      <c r="B24" s="51" t="s">
        <v>24</v>
      </c>
    </row>
    <row r="25" spans="1:9" x14ac:dyDescent="0.2">
      <c r="B25" s="51" t="s">
        <v>25</v>
      </c>
    </row>
  </sheetData>
  <sheetProtection algorithmName="SHA-512" hashValue="8+RMrJwrg1XQijVTrzxwBZ3cMUcmShUHr398y2aUQBXu2mCp2TZe7Fwdm8D7zfDd4x16SBhOf1vuXWtA+/5Z2A==" saltValue="Na+vrJCltK/jhbPyouP+cg==" spinCount="100000" sheet="1" objects="1" scenarios="1" formatCells="0" deleteColumns="0" deleteRows="0"/>
  <mergeCells count="18">
    <mergeCell ref="A23:B23"/>
    <mergeCell ref="A5:I5"/>
    <mergeCell ref="A17:B17"/>
    <mergeCell ref="A6:I6"/>
    <mergeCell ref="A18:B18"/>
    <mergeCell ref="A20:B20"/>
    <mergeCell ref="F20:I20"/>
    <mergeCell ref="A22:B22"/>
    <mergeCell ref="F22:I22"/>
    <mergeCell ref="C13:D13"/>
    <mergeCell ref="C14:D14"/>
    <mergeCell ref="B11:C11"/>
    <mergeCell ref="B10:C10"/>
    <mergeCell ref="A1:I1"/>
    <mergeCell ref="A2:I2"/>
    <mergeCell ref="A3:I3"/>
    <mergeCell ref="A8:I8"/>
    <mergeCell ref="B9:I9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Anna.K</cp:lastModifiedBy>
  <cp:lastPrinted>2019-09-12T08:26:22Z</cp:lastPrinted>
  <dcterms:created xsi:type="dcterms:W3CDTF">2018-09-12T13:30:11Z</dcterms:created>
  <dcterms:modified xsi:type="dcterms:W3CDTF">2019-09-12T08:27:03Z</dcterms:modified>
</cp:coreProperties>
</file>